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总表" sheetId="2" r:id="rId1"/>
    <sheet name="明细表" sheetId="1" r:id="rId2"/>
  </sheets>
  <calcPr calcId="144525"/>
</workbook>
</file>

<file path=xl/sharedStrings.xml><?xml version="1.0" encoding="utf-8"?>
<sst xmlns="http://schemas.openxmlformats.org/spreadsheetml/2006/main" count="141" uniqueCount="84">
  <si>
    <r>
      <rPr>
        <b/>
        <sz val="18"/>
        <rFont val="宋体"/>
        <charset val="134"/>
        <scheme val="major"/>
      </rPr>
      <t xml:space="preserve">2021年度淳安县农机购置追加补贴总表      </t>
    </r>
    <r>
      <rPr>
        <sz val="18"/>
        <rFont val="宋体"/>
        <charset val="134"/>
        <scheme val="major"/>
      </rPr>
      <t xml:space="preserve">  </t>
    </r>
  </si>
  <si>
    <t>单位：万元</t>
  </si>
  <si>
    <t>序号</t>
  </si>
  <si>
    <t>乡镇</t>
  </si>
  <si>
    <t>购机主体名称</t>
  </si>
  <si>
    <t>农机购置总价</t>
  </si>
  <si>
    <t>农机补贴总额</t>
  </si>
  <si>
    <t>自支金额</t>
  </si>
  <si>
    <t>追加补贴额</t>
  </si>
  <si>
    <t>文昌镇</t>
  </si>
  <si>
    <t>淳安县文昌农盛粮油专业合作社</t>
  </si>
  <si>
    <t>威坪镇</t>
  </si>
  <si>
    <t>杭州千岛湖彪新农业发展有限公司</t>
  </si>
  <si>
    <t>汾口镇</t>
  </si>
  <si>
    <t>淳安县千岛湖仙川农产品专业合作社</t>
  </si>
  <si>
    <t>淳安县千岛湖绿群蔬菜专业合作社</t>
  </si>
  <si>
    <t>淳安千岛湖淳垦农业有限公司</t>
  </si>
  <si>
    <t>淳安县汾口镇名彩家庭农场有限公司</t>
  </si>
  <si>
    <t>大墅镇</t>
  </si>
  <si>
    <t>淳安千岛湖墅夏家庭农场有限公司</t>
  </si>
  <si>
    <t>安阳乡</t>
  </si>
  <si>
    <t>淳安县安阳乡民安家庭农场</t>
  </si>
  <si>
    <t>合计</t>
  </si>
  <si>
    <t>2021年度拟享受淳安县农机购置追加补贴明细表</t>
  </si>
  <si>
    <t>单位：台、元</t>
  </si>
  <si>
    <t>单位名称</t>
  </si>
  <si>
    <t>机具品目</t>
  </si>
  <si>
    <t>分档名称</t>
  </si>
  <si>
    <t>机具型号</t>
  </si>
  <si>
    <t>数量</t>
  </si>
  <si>
    <t>销售总价</t>
  </si>
  <si>
    <t>中央补贴额</t>
  </si>
  <si>
    <t>省补贴额</t>
  </si>
  <si>
    <t>市补贴额</t>
  </si>
  <si>
    <t>县补贴额</t>
  </si>
  <si>
    <t>农机总补贴额</t>
  </si>
  <si>
    <t>除农机补贴自支</t>
  </si>
  <si>
    <t>非粮功区追加25%补贴</t>
  </si>
  <si>
    <t>粮功区追加50%补贴</t>
  </si>
  <si>
    <t>风筛清选机</t>
  </si>
  <si>
    <t>生产率25t/h及以上风筛清选机</t>
  </si>
  <si>
    <t>5X-30</t>
  </si>
  <si>
    <t>旋耕机</t>
  </si>
  <si>
    <t>单轴2-2.5m旋耕机</t>
  </si>
  <si>
    <t>1GQN-230</t>
  </si>
  <si>
    <t>小    计</t>
  </si>
  <si>
    <t>轮式拖拉机</t>
  </si>
  <si>
    <t>50-60马力四轮驱动拖拉机</t>
  </si>
  <si>
    <t>DF504-16</t>
  </si>
  <si>
    <t>单轴1.5-2m旋耕机</t>
  </si>
  <si>
    <t>1GQN-180A</t>
  </si>
  <si>
    <t>开沟机</t>
  </si>
  <si>
    <t>开沟深度30cm及以上配拖拉机开沟机</t>
  </si>
  <si>
    <t>1KJ-35A</t>
  </si>
  <si>
    <t>100-120马力四轮驱动拖拉机</t>
  </si>
  <si>
    <t>T1054-PWCY</t>
  </si>
  <si>
    <t>热风炉</t>
  </si>
  <si>
    <t>0.1-0.2MW生物质热风炉</t>
  </si>
  <si>
    <t>5LS-10</t>
  </si>
  <si>
    <t>施肥机</t>
  </si>
  <si>
    <t>气吹式水稻侧深施肥装置(配套6行及以上乘坐式水稻插秧机或水稻精量穴播机)</t>
  </si>
  <si>
    <t>2FH-1.8B</t>
  </si>
  <si>
    <t>1GQQNZGK-230</t>
  </si>
  <si>
    <t>秧盘播种成套设备（含床土处理）</t>
  </si>
  <si>
    <t>生产率500(盘/小时)及以上秧盘播种成套设备</t>
  </si>
  <si>
    <t>SYS-550C</t>
  </si>
  <si>
    <r>
      <rPr>
        <sz val="9"/>
        <rFont val="宋体"/>
        <charset val="134"/>
      </rPr>
      <t>开沟深度</t>
    </r>
    <r>
      <rPr>
        <sz val="9"/>
        <rFont val="宋体"/>
        <charset val="0"/>
      </rPr>
      <t>30cm</t>
    </r>
    <r>
      <rPr>
        <sz val="9"/>
        <rFont val="宋体"/>
        <charset val="134"/>
      </rPr>
      <t>及以上配拖拉机开沟机</t>
    </r>
  </si>
  <si>
    <r>
      <rPr>
        <sz val="9"/>
        <rFont val="宋体"/>
        <charset val="0"/>
      </rPr>
      <t>90-100</t>
    </r>
    <r>
      <rPr>
        <sz val="9"/>
        <rFont val="宋体"/>
        <charset val="134"/>
      </rPr>
      <t>马力四轮驱动拖拉机</t>
    </r>
  </si>
  <si>
    <t>KUBOTA-M954KQ</t>
  </si>
  <si>
    <r>
      <rPr>
        <sz val="9"/>
        <rFont val="宋体"/>
        <charset val="0"/>
      </rPr>
      <t>0.1-0.2MW</t>
    </r>
    <r>
      <rPr>
        <sz val="9"/>
        <rFont val="宋体"/>
        <charset val="134"/>
      </rPr>
      <t>生物质热风炉</t>
    </r>
  </si>
  <si>
    <r>
      <rPr>
        <sz val="9"/>
        <rFont val="宋体"/>
        <charset val="0"/>
      </rPr>
      <t>70-80</t>
    </r>
    <r>
      <rPr>
        <sz val="9"/>
        <rFont val="宋体"/>
        <charset val="134"/>
      </rPr>
      <t>马力四轮驱动拖拉机</t>
    </r>
  </si>
  <si>
    <t>YFX704-1</t>
  </si>
  <si>
    <r>
      <rPr>
        <sz val="9"/>
        <rFont val="宋体"/>
        <charset val="134"/>
      </rPr>
      <t>单轴</t>
    </r>
    <r>
      <rPr>
        <sz val="9"/>
        <rFont val="宋体"/>
        <charset val="0"/>
      </rPr>
      <t>2-2.5m</t>
    </r>
    <r>
      <rPr>
        <sz val="9"/>
        <rFont val="宋体"/>
        <charset val="134"/>
      </rPr>
      <t>旋耕机</t>
    </r>
  </si>
  <si>
    <r>
      <rPr>
        <sz val="9"/>
        <rFont val="宋体"/>
        <charset val="134"/>
      </rPr>
      <t>单轴</t>
    </r>
    <r>
      <rPr>
        <sz val="9"/>
        <rFont val="宋体"/>
        <charset val="0"/>
      </rPr>
      <t>1.5-2m</t>
    </r>
    <r>
      <rPr>
        <sz val="9"/>
        <rFont val="宋体"/>
        <charset val="134"/>
      </rPr>
      <t>旋耕机</t>
    </r>
  </si>
  <si>
    <t>1GKN-180</t>
  </si>
  <si>
    <t>80-90马力四轮驱动拖拉机</t>
  </si>
  <si>
    <t>KUBOTA-M854KQ</t>
  </si>
  <si>
    <t>2FH-1.8A(FSPV6)</t>
  </si>
  <si>
    <t>1GQN-230S</t>
  </si>
  <si>
    <t>自走履带式谷物联合收割机（全喂入）</t>
  </si>
  <si>
    <t>4kg/s及以上自走履带式谷物联合收割机（全喂入）</t>
  </si>
  <si>
    <t>4LZ-6.0EK</t>
  </si>
  <si>
    <t>70-80马力四轮驱动拖拉机</t>
  </si>
  <si>
    <t>总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</si>
</sst>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b/>
      <sz val="9"/>
      <name val="宋体"/>
      <charset val="0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32" fillId="2" borderId="13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N7" sqref="N7"/>
    </sheetView>
  </sheetViews>
  <sheetFormatPr defaultColWidth="9" defaultRowHeight="13.5" outlineLevelCol="6"/>
  <cols>
    <col min="1" max="1" width="5.5" customWidth="1"/>
    <col min="2" max="2" width="8.25" customWidth="1"/>
    <col min="3" max="3" width="33.125" customWidth="1"/>
    <col min="4" max="4" width="8.75" customWidth="1"/>
    <col min="5" max="5" width="9.25" customWidth="1"/>
    <col min="6" max="6" width="10" customWidth="1"/>
    <col min="7" max="7" width="12.125" customWidth="1"/>
  </cols>
  <sheetData>
    <row r="1" ht="57" customHeight="1" spans="1:7">
      <c r="A1" s="30" t="s">
        <v>0</v>
      </c>
      <c r="B1" s="30"/>
      <c r="C1" s="30"/>
      <c r="D1" s="30"/>
      <c r="E1" s="30"/>
      <c r="F1" s="30"/>
      <c r="G1" s="30"/>
    </row>
    <row r="2" ht="26" customHeight="1" spans="1:7">
      <c r="A2" s="31"/>
      <c r="B2" s="31"/>
      <c r="C2" s="31"/>
      <c r="D2" s="31"/>
      <c r="E2" s="31"/>
      <c r="F2" s="32"/>
      <c r="G2" s="32" t="s">
        <v>1</v>
      </c>
    </row>
    <row r="3" s="29" customFormat="1" ht="36" customHeight="1" spans="1:7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33" t="s">
        <v>8</v>
      </c>
    </row>
    <row r="4" ht="36" customHeight="1" spans="1:7">
      <c r="A4" s="34">
        <v>1</v>
      </c>
      <c r="B4" s="34" t="s">
        <v>9</v>
      </c>
      <c r="C4" s="35" t="s">
        <v>10</v>
      </c>
      <c r="D4" s="34">
        <v>3.63</v>
      </c>
      <c r="E4" s="34">
        <v>0.88</v>
      </c>
      <c r="F4" s="36">
        <v>2.75</v>
      </c>
      <c r="G4" s="36">
        <v>1.375</v>
      </c>
    </row>
    <row r="5" ht="36" customHeight="1" spans="1:7">
      <c r="A5" s="34">
        <v>2</v>
      </c>
      <c r="B5" s="34" t="s">
        <v>11</v>
      </c>
      <c r="C5" s="35" t="s">
        <v>12</v>
      </c>
      <c r="D5" s="34">
        <v>6.8</v>
      </c>
      <c r="E5" s="34">
        <v>1.18</v>
      </c>
      <c r="F5" s="36">
        <v>5.62</v>
      </c>
      <c r="G5" s="36">
        <v>1.405</v>
      </c>
    </row>
    <row r="6" ht="36" customHeight="1" spans="1:7">
      <c r="A6" s="34">
        <v>3</v>
      </c>
      <c r="B6" s="34" t="s">
        <v>13</v>
      </c>
      <c r="C6" s="35" t="s">
        <v>14</v>
      </c>
      <c r="D6" s="34">
        <v>32.19</v>
      </c>
      <c r="E6" s="34">
        <v>4.15</v>
      </c>
      <c r="F6" s="36">
        <v>28.04</v>
      </c>
      <c r="G6" s="36">
        <v>14.02</v>
      </c>
    </row>
    <row r="7" ht="36" customHeight="1" spans="1:7">
      <c r="A7" s="34">
        <v>4</v>
      </c>
      <c r="B7" s="34" t="s">
        <v>13</v>
      </c>
      <c r="C7" s="35" t="s">
        <v>15</v>
      </c>
      <c r="D7" s="34">
        <v>31.56</v>
      </c>
      <c r="E7" s="34">
        <v>4.31</v>
      </c>
      <c r="F7" s="36">
        <v>27.25</v>
      </c>
      <c r="G7" s="36">
        <v>13.625</v>
      </c>
    </row>
    <row r="8" ht="36" customHeight="1" spans="1:7">
      <c r="A8" s="34">
        <v>5</v>
      </c>
      <c r="B8" s="34" t="s">
        <v>13</v>
      </c>
      <c r="C8" s="35" t="s">
        <v>16</v>
      </c>
      <c r="D8" s="34">
        <v>17.8</v>
      </c>
      <c r="E8" s="34">
        <v>2.35</v>
      </c>
      <c r="F8" s="36">
        <v>15.45</v>
      </c>
      <c r="G8" s="36">
        <v>7.725</v>
      </c>
    </row>
    <row r="9" ht="36" customHeight="1" spans="1:7">
      <c r="A9" s="34">
        <v>6</v>
      </c>
      <c r="B9" s="34" t="s">
        <v>13</v>
      </c>
      <c r="C9" s="35" t="s">
        <v>17</v>
      </c>
      <c r="D9" s="34">
        <v>15.96</v>
      </c>
      <c r="E9" s="34">
        <v>3.49</v>
      </c>
      <c r="F9" s="36">
        <v>12.47</v>
      </c>
      <c r="G9" s="36">
        <v>6.235</v>
      </c>
    </row>
    <row r="10" ht="36" customHeight="1" spans="1:7">
      <c r="A10" s="34">
        <v>7</v>
      </c>
      <c r="B10" s="34" t="s">
        <v>18</v>
      </c>
      <c r="C10" s="35" t="s">
        <v>19</v>
      </c>
      <c r="D10" s="34">
        <v>9.85</v>
      </c>
      <c r="E10" s="34">
        <v>1.53</v>
      </c>
      <c r="F10" s="36">
        <v>8.32</v>
      </c>
      <c r="G10" s="36">
        <v>4.16</v>
      </c>
    </row>
    <row r="11" ht="36" customHeight="1" spans="1:7">
      <c r="A11" s="34">
        <v>8</v>
      </c>
      <c r="B11" s="34" t="s">
        <v>20</v>
      </c>
      <c r="C11" s="35" t="s">
        <v>21</v>
      </c>
      <c r="D11" s="7">
        <v>8.53</v>
      </c>
      <c r="E11" s="7">
        <v>0.96</v>
      </c>
      <c r="F11" s="7">
        <v>7.57</v>
      </c>
      <c r="G11" s="7">
        <v>3.785</v>
      </c>
    </row>
    <row r="12" ht="36" customHeight="1" spans="1:7">
      <c r="A12" s="37" t="s">
        <v>22</v>
      </c>
      <c r="B12" s="38"/>
      <c r="C12" s="39"/>
      <c r="D12" s="40">
        <f>SUM(D4:D11)</f>
        <v>126.32</v>
      </c>
      <c r="E12" s="40">
        <f>SUM(E4:E11)</f>
        <v>18.85</v>
      </c>
      <c r="F12" s="40">
        <f>SUM(F4:F11)</f>
        <v>107.47</v>
      </c>
      <c r="G12" s="40">
        <f>SUM(G4:G11)</f>
        <v>52.33</v>
      </c>
    </row>
  </sheetData>
  <mergeCells count="2">
    <mergeCell ref="A1:G1"/>
    <mergeCell ref="A12:C1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tabSelected="1" topLeftCell="A15" workbookViewId="0">
      <selection activeCell="U31" sqref="U31"/>
    </sheetView>
  </sheetViews>
  <sheetFormatPr defaultColWidth="9" defaultRowHeight="13.5"/>
  <cols>
    <col min="1" max="1" width="4.375" customWidth="1"/>
    <col min="2" max="2" width="6.75" customWidth="1"/>
    <col min="3" max="3" width="8.75" style="2" customWidth="1"/>
    <col min="4" max="4" width="14.375" style="2" customWidth="1"/>
    <col min="5" max="5" width="21" style="2" customWidth="1"/>
    <col min="6" max="6" width="10.125" style="2" customWidth="1"/>
    <col min="7" max="7" width="4.125" customWidth="1"/>
    <col min="8" max="8" width="8.375" customWidth="1"/>
    <col min="9" max="9" width="6.875" customWidth="1"/>
    <col min="10" max="10" width="7.25" customWidth="1"/>
    <col min="11" max="11" width="7.375" customWidth="1"/>
    <col min="12" max="12" width="7.75" customWidth="1"/>
    <col min="13" max="13" width="8.125" customWidth="1"/>
    <col min="14" max="15" width="9.25" customWidth="1"/>
    <col min="16" max="16" width="9.5" customWidth="1"/>
  </cols>
  <sheetData>
    <row r="1" ht="20.25" spans="1:16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4" t="s">
        <v>24</v>
      </c>
      <c r="B2" s="4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</row>
    <row r="3" ht="22.5" spans="1:16">
      <c r="A3" s="6" t="s">
        <v>2</v>
      </c>
      <c r="B3" s="6" t="s">
        <v>3</v>
      </c>
      <c r="C3" s="6" t="s">
        <v>25</v>
      </c>
      <c r="D3" s="6" t="s">
        <v>26</v>
      </c>
      <c r="E3" s="6" t="s">
        <v>27</v>
      </c>
      <c r="F3" s="6" t="s">
        <v>28</v>
      </c>
      <c r="G3" s="6" t="s">
        <v>29</v>
      </c>
      <c r="H3" s="6" t="s">
        <v>30</v>
      </c>
      <c r="I3" s="6" t="s">
        <v>31</v>
      </c>
      <c r="J3" s="6" t="s">
        <v>32</v>
      </c>
      <c r="K3" s="6" t="s">
        <v>33</v>
      </c>
      <c r="L3" s="6" t="s">
        <v>34</v>
      </c>
      <c r="M3" s="6" t="s">
        <v>35</v>
      </c>
      <c r="N3" s="6" t="s">
        <v>36</v>
      </c>
      <c r="O3" s="6" t="s">
        <v>37</v>
      </c>
      <c r="P3" s="6" t="s">
        <v>38</v>
      </c>
    </row>
    <row r="4" ht="23" customHeight="1" spans="1:16">
      <c r="A4" s="7">
        <v>1</v>
      </c>
      <c r="B4" s="7" t="s">
        <v>9</v>
      </c>
      <c r="C4" s="8" t="s">
        <v>10</v>
      </c>
      <c r="D4" s="9" t="s">
        <v>39</v>
      </c>
      <c r="E4" s="9" t="s">
        <v>40</v>
      </c>
      <c r="F4" s="9" t="s">
        <v>41</v>
      </c>
      <c r="G4" s="9">
        <v>1</v>
      </c>
      <c r="H4" s="10">
        <v>23500</v>
      </c>
      <c r="I4" s="10">
        <v>7000</v>
      </c>
      <c r="J4" s="10">
        <v>0</v>
      </c>
      <c r="K4" s="22">
        <v>0</v>
      </c>
      <c r="L4" s="10">
        <v>0</v>
      </c>
      <c r="M4" s="22">
        <f>SUM(I4:L4)</f>
        <v>7000</v>
      </c>
      <c r="N4" s="7">
        <f>H4-M4</f>
        <v>16500</v>
      </c>
      <c r="O4" s="7">
        <v>0</v>
      </c>
      <c r="P4" s="7">
        <f>N4*0.5</f>
        <v>8250</v>
      </c>
    </row>
    <row r="5" ht="23" customHeight="1" spans="1:16">
      <c r="A5" s="8">
        <v>2</v>
      </c>
      <c r="B5" s="8"/>
      <c r="C5" s="11"/>
      <c r="D5" s="12" t="s">
        <v>42</v>
      </c>
      <c r="E5" s="12" t="s">
        <v>43</v>
      </c>
      <c r="F5" s="12" t="s">
        <v>44</v>
      </c>
      <c r="G5" s="9">
        <v>1</v>
      </c>
      <c r="H5" s="10">
        <v>12800</v>
      </c>
      <c r="I5" s="10">
        <v>1800</v>
      </c>
      <c r="J5" s="10">
        <v>0</v>
      </c>
      <c r="K5" s="22">
        <v>0</v>
      </c>
      <c r="L5" s="10">
        <v>0</v>
      </c>
      <c r="M5" s="22">
        <f>SUM(I5:L5)</f>
        <v>1800</v>
      </c>
      <c r="N5" s="7">
        <f>H5-M5</f>
        <v>11000</v>
      </c>
      <c r="O5" s="7">
        <v>0</v>
      </c>
      <c r="P5" s="7">
        <f>N5*0.5</f>
        <v>5500</v>
      </c>
    </row>
    <row r="6" ht="23" customHeight="1" spans="1:16">
      <c r="A6" s="6" t="s">
        <v>45</v>
      </c>
      <c r="B6" s="6"/>
      <c r="C6" s="6"/>
      <c r="D6" s="6"/>
      <c r="E6" s="6"/>
      <c r="F6" s="6"/>
      <c r="G6" s="13">
        <v>2</v>
      </c>
      <c r="H6" s="14">
        <f>SUM(H4:H5)</f>
        <v>36300</v>
      </c>
      <c r="I6" s="14">
        <f t="shared" ref="I6:P6" si="0">SUM(I4:I5)</f>
        <v>8800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8800</v>
      </c>
      <c r="N6" s="14">
        <f t="shared" si="0"/>
        <v>27500</v>
      </c>
      <c r="O6" s="14">
        <f t="shared" si="0"/>
        <v>0</v>
      </c>
      <c r="P6" s="14">
        <f t="shared" si="0"/>
        <v>13750</v>
      </c>
    </row>
    <row r="7" ht="23" customHeight="1" spans="1:16">
      <c r="A7" s="15">
        <v>3</v>
      </c>
      <c r="B7" s="11" t="s">
        <v>11</v>
      </c>
      <c r="C7" s="11" t="s">
        <v>12</v>
      </c>
      <c r="D7" s="7" t="s">
        <v>46</v>
      </c>
      <c r="E7" s="7" t="s">
        <v>47</v>
      </c>
      <c r="F7" s="7" t="s">
        <v>48</v>
      </c>
      <c r="G7" s="7">
        <v>1</v>
      </c>
      <c r="H7" s="7">
        <v>61000</v>
      </c>
      <c r="I7" s="7">
        <v>10900</v>
      </c>
      <c r="J7" s="10">
        <v>0</v>
      </c>
      <c r="K7" s="22">
        <v>0</v>
      </c>
      <c r="L7" s="10">
        <v>0</v>
      </c>
      <c r="M7" s="22">
        <f>SUM(I7:L7)</f>
        <v>10900</v>
      </c>
      <c r="N7" s="7">
        <f>H7-M7</f>
        <v>50100</v>
      </c>
      <c r="O7" s="7">
        <f>N7*0.25</f>
        <v>12525</v>
      </c>
      <c r="P7" s="7">
        <v>0</v>
      </c>
    </row>
    <row r="8" ht="23" customHeight="1" spans="1:16">
      <c r="A8" s="7">
        <v>4</v>
      </c>
      <c r="B8" s="15"/>
      <c r="C8" s="15"/>
      <c r="D8" s="10" t="s">
        <v>42</v>
      </c>
      <c r="E8" s="10" t="s">
        <v>49</v>
      </c>
      <c r="F8" s="10" t="s">
        <v>50</v>
      </c>
      <c r="G8" s="10">
        <v>1</v>
      </c>
      <c r="H8" s="10">
        <v>7000</v>
      </c>
      <c r="I8" s="10">
        <v>900</v>
      </c>
      <c r="J8" s="10">
        <v>0</v>
      </c>
      <c r="K8" s="22">
        <v>0</v>
      </c>
      <c r="L8" s="10">
        <v>0</v>
      </c>
      <c r="M8" s="22">
        <f>SUM(I8:L8)</f>
        <v>900</v>
      </c>
      <c r="N8" s="7">
        <f>H8-M8</f>
        <v>6100</v>
      </c>
      <c r="O8" s="7">
        <f>N8*0.25</f>
        <v>1525</v>
      </c>
      <c r="P8" s="7">
        <v>0</v>
      </c>
    </row>
    <row r="9" ht="23" customHeight="1" spans="1:16">
      <c r="A9" s="6" t="s">
        <v>45</v>
      </c>
      <c r="B9" s="6"/>
      <c r="C9" s="6"/>
      <c r="D9" s="6"/>
      <c r="E9" s="6"/>
      <c r="F9" s="6"/>
      <c r="G9" s="6">
        <v>2</v>
      </c>
      <c r="H9" s="6">
        <f>SUM(H7:H8)</f>
        <v>68000</v>
      </c>
      <c r="I9" s="6">
        <f t="shared" ref="I9:P9" si="1">SUM(I7:I8)</f>
        <v>11800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 t="shared" si="1"/>
        <v>11800</v>
      </c>
      <c r="N9" s="6">
        <f t="shared" si="1"/>
        <v>56200</v>
      </c>
      <c r="O9" s="6">
        <f t="shared" si="1"/>
        <v>14050</v>
      </c>
      <c r="P9" s="6">
        <f t="shared" si="1"/>
        <v>0</v>
      </c>
    </row>
    <row r="10" ht="23" customHeight="1" spans="1:16">
      <c r="A10" s="7">
        <v>5</v>
      </c>
      <c r="B10" s="8" t="s">
        <v>13</v>
      </c>
      <c r="C10" s="8" t="s">
        <v>14</v>
      </c>
      <c r="D10" s="10" t="s">
        <v>51</v>
      </c>
      <c r="E10" s="10" t="s">
        <v>52</v>
      </c>
      <c r="F10" s="10" t="s">
        <v>53</v>
      </c>
      <c r="G10" s="10">
        <v>1</v>
      </c>
      <c r="H10" s="16">
        <v>9800</v>
      </c>
      <c r="I10" s="10">
        <v>1600</v>
      </c>
      <c r="J10" s="10">
        <v>0</v>
      </c>
      <c r="K10" s="22">
        <v>0</v>
      </c>
      <c r="L10" s="10">
        <v>0</v>
      </c>
      <c r="M10" s="7">
        <f>SUM(I10:L10)</f>
        <v>1600</v>
      </c>
      <c r="N10" s="7">
        <f>H10-M10</f>
        <v>8200</v>
      </c>
      <c r="O10" s="7">
        <v>0</v>
      </c>
      <c r="P10" s="7">
        <f>N10*0.5</f>
        <v>4100</v>
      </c>
    </row>
    <row r="11" ht="23" customHeight="1" spans="1:16">
      <c r="A11" s="7">
        <v>6</v>
      </c>
      <c r="B11" s="11"/>
      <c r="C11" s="11"/>
      <c r="D11" s="10" t="s">
        <v>46</v>
      </c>
      <c r="E11" s="10" t="s">
        <v>54</v>
      </c>
      <c r="F11" s="10" t="s">
        <v>55</v>
      </c>
      <c r="G11" s="10">
        <v>1</v>
      </c>
      <c r="H11" s="16">
        <v>192000</v>
      </c>
      <c r="I11" s="10">
        <v>24500</v>
      </c>
      <c r="J11" s="10">
        <v>0</v>
      </c>
      <c r="K11" s="22">
        <v>0</v>
      </c>
      <c r="L11" s="10">
        <v>0</v>
      </c>
      <c r="M11" s="7">
        <f t="shared" ref="M11:M16" si="2">SUM(I11:L11)</f>
        <v>24500</v>
      </c>
      <c r="N11" s="7">
        <f t="shared" ref="N11:N16" si="3">H11-M11</f>
        <v>167500</v>
      </c>
      <c r="O11" s="7">
        <v>0</v>
      </c>
      <c r="P11" s="7">
        <f t="shared" ref="P11:P16" si="4">N11*0.5</f>
        <v>83750</v>
      </c>
    </row>
    <row r="12" ht="23" customHeight="1" spans="1:16">
      <c r="A12" s="7">
        <v>7</v>
      </c>
      <c r="B12" s="11"/>
      <c r="C12" s="11"/>
      <c r="D12" s="10" t="s">
        <v>56</v>
      </c>
      <c r="E12" s="10" t="s">
        <v>57</v>
      </c>
      <c r="F12" s="10" t="s">
        <v>58</v>
      </c>
      <c r="G12" s="10">
        <v>1</v>
      </c>
      <c r="H12" s="16">
        <v>23000</v>
      </c>
      <c r="I12" s="10">
        <v>2000</v>
      </c>
      <c r="J12" s="10">
        <v>0</v>
      </c>
      <c r="K12" s="22">
        <v>0</v>
      </c>
      <c r="L12" s="10">
        <v>0</v>
      </c>
      <c r="M12" s="7">
        <f t="shared" si="2"/>
        <v>2000</v>
      </c>
      <c r="N12" s="7">
        <f t="shared" si="3"/>
        <v>21000</v>
      </c>
      <c r="O12" s="7">
        <v>0</v>
      </c>
      <c r="P12" s="7">
        <f t="shared" si="4"/>
        <v>10500</v>
      </c>
    </row>
    <row r="13" ht="25" customHeight="1" spans="1:16">
      <c r="A13" s="7">
        <v>8</v>
      </c>
      <c r="B13" s="11"/>
      <c r="C13" s="11"/>
      <c r="D13" s="10" t="s">
        <v>59</v>
      </c>
      <c r="E13" s="10" t="s">
        <v>60</v>
      </c>
      <c r="F13" s="10" t="s">
        <v>61</v>
      </c>
      <c r="G13" s="10">
        <v>1</v>
      </c>
      <c r="H13" s="16">
        <v>29500</v>
      </c>
      <c r="I13" s="10">
        <v>5000</v>
      </c>
      <c r="J13" s="10">
        <v>0</v>
      </c>
      <c r="K13" s="22">
        <v>0</v>
      </c>
      <c r="L13" s="10">
        <v>0</v>
      </c>
      <c r="M13" s="7">
        <f t="shared" si="2"/>
        <v>5000</v>
      </c>
      <c r="N13" s="7">
        <f t="shared" si="3"/>
        <v>24500</v>
      </c>
      <c r="O13" s="7">
        <v>0</v>
      </c>
      <c r="P13" s="7">
        <f t="shared" si="4"/>
        <v>12250</v>
      </c>
    </row>
    <row r="14" ht="23" customHeight="1" spans="1:16">
      <c r="A14" s="7">
        <v>9</v>
      </c>
      <c r="B14" s="11"/>
      <c r="C14" s="11"/>
      <c r="D14" s="10" t="s">
        <v>42</v>
      </c>
      <c r="E14" s="10" t="s">
        <v>43</v>
      </c>
      <c r="F14" s="10" t="s">
        <v>44</v>
      </c>
      <c r="G14" s="10">
        <v>1</v>
      </c>
      <c r="H14" s="16">
        <v>12800</v>
      </c>
      <c r="I14" s="10">
        <v>1800</v>
      </c>
      <c r="J14" s="10">
        <v>0</v>
      </c>
      <c r="K14" s="22">
        <v>0</v>
      </c>
      <c r="L14" s="10">
        <v>0</v>
      </c>
      <c r="M14" s="7">
        <f t="shared" si="2"/>
        <v>1800</v>
      </c>
      <c r="N14" s="7">
        <f t="shared" si="3"/>
        <v>11000</v>
      </c>
      <c r="O14" s="7">
        <v>0</v>
      </c>
      <c r="P14" s="7">
        <f t="shared" si="4"/>
        <v>5500</v>
      </c>
    </row>
    <row r="15" ht="23" customHeight="1" spans="1:16">
      <c r="A15" s="7">
        <v>10</v>
      </c>
      <c r="B15" s="11"/>
      <c r="C15" s="11"/>
      <c r="D15" s="10" t="s">
        <v>42</v>
      </c>
      <c r="E15" s="10" t="s">
        <v>43</v>
      </c>
      <c r="F15" s="10" t="s">
        <v>62</v>
      </c>
      <c r="G15" s="10">
        <v>1</v>
      </c>
      <c r="H15" s="16">
        <v>12800</v>
      </c>
      <c r="I15" s="10">
        <v>1800</v>
      </c>
      <c r="J15" s="10">
        <v>0</v>
      </c>
      <c r="K15" s="22">
        <v>0</v>
      </c>
      <c r="L15" s="10">
        <v>0</v>
      </c>
      <c r="M15" s="7">
        <f t="shared" si="2"/>
        <v>1800</v>
      </c>
      <c r="N15" s="7">
        <f t="shared" si="3"/>
        <v>11000</v>
      </c>
      <c r="O15" s="7">
        <v>0</v>
      </c>
      <c r="P15" s="7">
        <f t="shared" si="4"/>
        <v>5500</v>
      </c>
    </row>
    <row r="16" ht="25" customHeight="1" spans="1:16">
      <c r="A16" s="7">
        <v>11</v>
      </c>
      <c r="B16" s="15"/>
      <c r="C16" s="15"/>
      <c r="D16" s="10" t="s">
        <v>63</v>
      </c>
      <c r="E16" s="10" t="s">
        <v>64</v>
      </c>
      <c r="F16" s="10" t="s">
        <v>65</v>
      </c>
      <c r="G16" s="10">
        <v>1</v>
      </c>
      <c r="H16" s="16">
        <v>42000</v>
      </c>
      <c r="I16" s="10">
        <v>4800</v>
      </c>
      <c r="J16" s="10">
        <v>0</v>
      </c>
      <c r="K16" s="22">
        <v>0</v>
      </c>
      <c r="L16" s="10">
        <v>0</v>
      </c>
      <c r="M16" s="7">
        <f t="shared" si="2"/>
        <v>4800</v>
      </c>
      <c r="N16" s="7">
        <f t="shared" si="3"/>
        <v>37200</v>
      </c>
      <c r="O16" s="7">
        <v>0</v>
      </c>
      <c r="P16" s="7">
        <f t="shared" si="4"/>
        <v>18600</v>
      </c>
    </row>
    <row r="17" ht="25" customHeight="1" spans="1:16">
      <c r="A17" s="17" t="s">
        <v>45</v>
      </c>
      <c r="B17" s="18"/>
      <c r="C17" s="18"/>
      <c r="D17" s="18"/>
      <c r="E17" s="18"/>
      <c r="F17" s="19"/>
      <c r="G17" s="6">
        <f>SUM(G10:G16)</f>
        <v>7</v>
      </c>
      <c r="H17" s="6">
        <f t="shared" ref="H17:P17" si="5">SUM(H10:H16)</f>
        <v>321900</v>
      </c>
      <c r="I17" s="6">
        <f t="shared" si="5"/>
        <v>41500</v>
      </c>
      <c r="J17" s="6">
        <f t="shared" si="5"/>
        <v>0</v>
      </c>
      <c r="K17" s="6">
        <f t="shared" si="5"/>
        <v>0</v>
      </c>
      <c r="L17" s="6">
        <f t="shared" si="5"/>
        <v>0</v>
      </c>
      <c r="M17" s="6">
        <f t="shared" si="5"/>
        <v>41500</v>
      </c>
      <c r="N17" s="6">
        <f t="shared" si="5"/>
        <v>280400</v>
      </c>
      <c r="O17" s="6">
        <f t="shared" si="5"/>
        <v>0</v>
      </c>
      <c r="P17" s="6">
        <f t="shared" si="5"/>
        <v>140200</v>
      </c>
    </row>
    <row r="18" ht="24" customHeight="1" spans="1:16">
      <c r="A18" s="7">
        <v>12</v>
      </c>
      <c r="B18" s="8" t="s">
        <v>13</v>
      </c>
      <c r="C18" s="8" t="s">
        <v>15</v>
      </c>
      <c r="D18" s="20" t="s">
        <v>51</v>
      </c>
      <c r="E18" s="20" t="s">
        <v>66</v>
      </c>
      <c r="F18" s="21" t="s">
        <v>53</v>
      </c>
      <c r="G18" s="21">
        <v>1</v>
      </c>
      <c r="H18" s="21">
        <v>9800</v>
      </c>
      <c r="I18" s="21">
        <v>1600</v>
      </c>
      <c r="J18" s="21">
        <v>0</v>
      </c>
      <c r="K18" s="22">
        <v>0</v>
      </c>
      <c r="L18" s="21">
        <v>0</v>
      </c>
      <c r="M18" s="7">
        <f t="shared" ref="M18:M23" si="6">SUM(I18:L18)</f>
        <v>1600</v>
      </c>
      <c r="N18" s="7">
        <f t="shared" ref="N18:N23" si="7">H18-M18</f>
        <v>8200</v>
      </c>
      <c r="O18" s="7">
        <v>0</v>
      </c>
      <c r="P18" s="7">
        <f t="shared" ref="P18:P23" si="8">N18*0.5</f>
        <v>4100</v>
      </c>
    </row>
    <row r="19" ht="24" customHeight="1" spans="1:16">
      <c r="A19" s="7">
        <v>13</v>
      </c>
      <c r="B19" s="11"/>
      <c r="C19" s="11"/>
      <c r="D19" s="20" t="s">
        <v>46</v>
      </c>
      <c r="E19" s="21" t="s">
        <v>67</v>
      </c>
      <c r="F19" s="21" t="s">
        <v>68</v>
      </c>
      <c r="G19" s="21">
        <v>1</v>
      </c>
      <c r="H19" s="21">
        <v>163000</v>
      </c>
      <c r="I19" s="21">
        <v>21500</v>
      </c>
      <c r="J19" s="21">
        <v>0</v>
      </c>
      <c r="K19" s="22">
        <v>0</v>
      </c>
      <c r="L19" s="21">
        <v>0</v>
      </c>
      <c r="M19" s="7">
        <f t="shared" si="6"/>
        <v>21500</v>
      </c>
      <c r="N19" s="7">
        <f t="shared" si="7"/>
        <v>141500</v>
      </c>
      <c r="O19" s="7">
        <v>0</v>
      </c>
      <c r="P19" s="7">
        <f t="shared" si="8"/>
        <v>70750</v>
      </c>
    </row>
    <row r="20" ht="24" customHeight="1" spans="1:16">
      <c r="A20" s="7">
        <v>14</v>
      </c>
      <c r="B20" s="11"/>
      <c r="C20" s="11"/>
      <c r="D20" s="20" t="s">
        <v>56</v>
      </c>
      <c r="E20" s="21" t="s">
        <v>69</v>
      </c>
      <c r="F20" s="21" t="s">
        <v>58</v>
      </c>
      <c r="G20" s="21">
        <v>1</v>
      </c>
      <c r="H20" s="21">
        <v>23000</v>
      </c>
      <c r="I20" s="21">
        <v>2000</v>
      </c>
      <c r="J20" s="21">
        <v>0</v>
      </c>
      <c r="K20" s="22">
        <v>0</v>
      </c>
      <c r="L20" s="21">
        <v>0</v>
      </c>
      <c r="M20" s="7">
        <f t="shared" si="6"/>
        <v>2000</v>
      </c>
      <c r="N20" s="7">
        <f t="shared" si="7"/>
        <v>21000</v>
      </c>
      <c r="O20" s="7">
        <v>0</v>
      </c>
      <c r="P20" s="7">
        <f t="shared" si="8"/>
        <v>10500</v>
      </c>
    </row>
    <row r="21" ht="24" customHeight="1" spans="1:16">
      <c r="A21" s="7">
        <v>15</v>
      </c>
      <c r="B21" s="11"/>
      <c r="C21" s="11"/>
      <c r="D21" s="20" t="s">
        <v>46</v>
      </c>
      <c r="E21" s="21" t="s">
        <v>70</v>
      </c>
      <c r="F21" s="21" t="s">
        <v>71</v>
      </c>
      <c r="G21" s="21">
        <v>1</v>
      </c>
      <c r="H21" s="21">
        <v>98500</v>
      </c>
      <c r="I21" s="21">
        <v>15300</v>
      </c>
      <c r="J21" s="21">
        <v>0</v>
      </c>
      <c r="K21" s="22">
        <v>0</v>
      </c>
      <c r="L21" s="21">
        <v>0</v>
      </c>
      <c r="M21" s="7">
        <f t="shared" si="6"/>
        <v>15300</v>
      </c>
      <c r="N21" s="7">
        <f t="shared" si="7"/>
        <v>83200</v>
      </c>
      <c r="O21" s="7">
        <v>0</v>
      </c>
      <c r="P21" s="7">
        <f t="shared" si="8"/>
        <v>41600</v>
      </c>
    </row>
    <row r="22" ht="24" customHeight="1" spans="1:16">
      <c r="A22" s="7">
        <v>16</v>
      </c>
      <c r="B22" s="11"/>
      <c r="C22" s="11"/>
      <c r="D22" s="20" t="s">
        <v>42</v>
      </c>
      <c r="E22" s="20" t="s">
        <v>72</v>
      </c>
      <c r="F22" s="21" t="s">
        <v>62</v>
      </c>
      <c r="G22" s="21">
        <v>1</v>
      </c>
      <c r="H22" s="21">
        <v>12800</v>
      </c>
      <c r="I22" s="21">
        <v>1800</v>
      </c>
      <c r="J22" s="21">
        <v>0</v>
      </c>
      <c r="K22" s="22">
        <v>0</v>
      </c>
      <c r="L22" s="21">
        <v>0</v>
      </c>
      <c r="M22" s="7">
        <f t="shared" si="6"/>
        <v>1800</v>
      </c>
      <c r="N22" s="7">
        <f t="shared" si="7"/>
        <v>11000</v>
      </c>
      <c r="O22" s="7">
        <v>0</v>
      </c>
      <c r="P22" s="7">
        <f t="shared" si="8"/>
        <v>5500</v>
      </c>
    </row>
    <row r="23" ht="24" customHeight="1" spans="1:16">
      <c r="A23" s="7">
        <v>17</v>
      </c>
      <c r="B23" s="15"/>
      <c r="C23" s="15"/>
      <c r="D23" s="21" t="s">
        <v>42</v>
      </c>
      <c r="E23" s="20" t="s">
        <v>73</v>
      </c>
      <c r="F23" s="21" t="s">
        <v>74</v>
      </c>
      <c r="G23" s="21">
        <v>1</v>
      </c>
      <c r="H23" s="21">
        <v>8500</v>
      </c>
      <c r="I23" s="21">
        <v>900</v>
      </c>
      <c r="J23" s="21">
        <v>0</v>
      </c>
      <c r="K23" s="22">
        <v>0</v>
      </c>
      <c r="L23" s="21">
        <v>0</v>
      </c>
      <c r="M23" s="7">
        <f t="shared" si="6"/>
        <v>900</v>
      </c>
      <c r="N23" s="7">
        <f t="shared" si="7"/>
        <v>7600</v>
      </c>
      <c r="O23" s="7">
        <v>0</v>
      </c>
      <c r="P23" s="7">
        <f t="shared" si="8"/>
        <v>3800</v>
      </c>
    </row>
    <row r="24" ht="21" customHeight="1" spans="1:16">
      <c r="A24" s="17" t="s">
        <v>45</v>
      </c>
      <c r="B24" s="18"/>
      <c r="C24" s="18"/>
      <c r="D24" s="18"/>
      <c r="E24" s="18"/>
      <c r="F24" s="19"/>
      <c r="G24" s="6">
        <f>SUM(G18:G23)</f>
        <v>6</v>
      </c>
      <c r="H24" s="6">
        <f t="shared" ref="H24:P24" si="9">SUM(H18:H23)</f>
        <v>315600</v>
      </c>
      <c r="I24" s="6">
        <f t="shared" si="9"/>
        <v>43100</v>
      </c>
      <c r="J24" s="6">
        <f t="shared" si="9"/>
        <v>0</v>
      </c>
      <c r="K24" s="6">
        <f t="shared" si="9"/>
        <v>0</v>
      </c>
      <c r="L24" s="6">
        <f t="shared" si="9"/>
        <v>0</v>
      </c>
      <c r="M24" s="6">
        <f t="shared" si="9"/>
        <v>43100</v>
      </c>
      <c r="N24" s="6">
        <f t="shared" si="9"/>
        <v>272500</v>
      </c>
      <c r="O24" s="6">
        <f t="shared" si="9"/>
        <v>0</v>
      </c>
      <c r="P24" s="6">
        <f t="shared" si="9"/>
        <v>136250</v>
      </c>
    </row>
    <row r="25" ht="25" customHeight="1" spans="1:16">
      <c r="A25" s="7">
        <v>18</v>
      </c>
      <c r="B25" s="8" t="s">
        <v>13</v>
      </c>
      <c r="C25" s="8" t="s">
        <v>16</v>
      </c>
      <c r="D25" s="10" t="s">
        <v>46</v>
      </c>
      <c r="E25" s="10" t="s">
        <v>75</v>
      </c>
      <c r="F25" s="10" t="s">
        <v>76</v>
      </c>
      <c r="G25" s="10">
        <v>1</v>
      </c>
      <c r="H25" s="10">
        <v>152000</v>
      </c>
      <c r="I25" s="10">
        <v>18500</v>
      </c>
      <c r="J25" s="10">
        <v>0</v>
      </c>
      <c r="K25" s="27">
        <v>0</v>
      </c>
      <c r="L25" s="16">
        <v>0</v>
      </c>
      <c r="M25" s="7">
        <f>SUM(I25:L25)</f>
        <v>18500</v>
      </c>
      <c r="N25" s="7">
        <f>H25-M25</f>
        <v>133500</v>
      </c>
      <c r="O25" s="7">
        <v>0</v>
      </c>
      <c r="P25" s="7">
        <f>N25*0.5</f>
        <v>66750</v>
      </c>
    </row>
    <row r="26" ht="25" customHeight="1" spans="1:16">
      <c r="A26" s="7">
        <v>19</v>
      </c>
      <c r="B26" s="15"/>
      <c r="C26" s="15"/>
      <c r="D26" s="10" t="s">
        <v>59</v>
      </c>
      <c r="E26" s="10" t="s">
        <v>60</v>
      </c>
      <c r="F26" s="10" t="s">
        <v>77</v>
      </c>
      <c r="G26" s="10">
        <v>1</v>
      </c>
      <c r="H26" s="10">
        <v>26000</v>
      </c>
      <c r="I26" s="10">
        <v>5000</v>
      </c>
      <c r="J26" s="10">
        <v>0</v>
      </c>
      <c r="K26" s="27">
        <v>0</v>
      </c>
      <c r="L26" s="16">
        <v>0</v>
      </c>
      <c r="M26" s="7">
        <f>SUM(I26:L26)</f>
        <v>5000</v>
      </c>
      <c r="N26" s="7">
        <f>H26-M26</f>
        <v>21000</v>
      </c>
      <c r="O26" s="7">
        <v>0</v>
      </c>
      <c r="P26" s="7">
        <f>N26*0.5</f>
        <v>10500</v>
      </c>
    </row>
    <row r="27" ht="25" customHeight="1" spans="1:16">
      <c r="A27" s="17" t="s">
        <v>45</v>
      </c>
      <c r="B27" s="18"/>
      <c r="C27" s="18"/>
      <c r="D27" s="18"/>
      <c r="E27" s="18"/>
      <c r="F27" s="19"/>
      <c r="G27" s="6">
        <f>SUM(G25:G26)</f>
        <v>2</v>
      </c>
      <c r="H27" s="6">
        <f t="shared" ref="H27:P27" si="10">SUM(H25:H26)</f>
        <v>178000</v>
      </c>
      <c r="I27" s="6">
        <f t="shared" si="10"/>
        <v>23500</v>
      </c>
      <c r="J27" s="6">
        <f t="shared" si="10"/>
        <v>0</v>
      </c>
      <c r="K27" s="6">
        <f t="shared" si="10"/>
        <v>0</v>
      </c>
      <c r="L27" s="6">
        <f t="shared" si="10"/>
        <v>0</v>
      </c>
      <c r="M27" s="6">
        <f t="shared" si="10"/>
        <v>23500</v>
      </c>
      <c r="N27" s="6">
        <f t="shared" si="10"/>
        <v>154500</v>
      </c>
      <c r="O27" s="6">
        <f t="shared" si="10"/>
        <v>0</v>
      </c>
      <c r="P27" s="6">
        <f t="shared" si="10"/>
        <v>77250</v>
      </c>
    </row>
    <row r="28" ht="25" customHeight="1" spans="1:16">
      <c r="A28" s="7">
        <v>20</v>
      </c>
      <c r="B28" s="8" t="s">
        <v>13</v>
      </c>
      <c r="C28" s="8" t="s">
        <v>17</v>
      </c>
      <c r="D28" s="10" t="s">
        <v>42</v>
      </c>
      <c r="E28" s="10" t="s">
        <v>43</v>
      </c>
      <c r="F28" s="10" t="s">
        <v>78</v>
      </c>
      <c r="G28" s="22">
        <v>1</v>
      </c>
      <c r="H28" s="10">
        <v>16800</v>
      </c>
      <c r="I28" s="10">
        <v>3600</v>
      </c>
      <c r="J28" s="22">
        <v>0</v>
      </c>
      <c r="K28" s="22">
        <v>0</v>
      </c>
      <c r="L28" s="28">
        <v>0</v>
      </c>
      <c r="M28" s="7">
        <f>SUM(I28:L28)</f>
        <v>3600</v>
      </c>
      <c r="N28" s="7">
        <f>H28-M28</f>
        <v>13200</v>
      </c>
      <c r="O28" s="7">
        <v>0</v>
      </c>
      <c r="P28" s="7">
        <f>N28*0.5</f>
        <v>6600</v>
      </c>
    </row>
    <row r="29" ht="25" customHeight="1" spans="1:16">
      <c r="A29" s="7">
        <v>21</v>
      </c>
      <c r="B29" s="15"/>
      <c r="C29" s="15"/>
      <c r="D29" s="10" t="s">
        <v>79</v>
      </c>
      <c r="E29" s="10" t="s">
        <v>80</v>
      </c>
      <c r="F29" s="10" t="s">
        <v>81</v>
      </c>
      <c r="G29" s="22">
        <v>1</v>
      </c>
      <c r="H29" s="10">
        <v>142800</v>
      </c>
      <c r="I29" s="10">
        <v>31300</v>
      </c>
      <c r="J29" s="22">
        <v>0</v>
      </c>
      <c r="K29" s="22">
        <v>0</v>
      </c>
      <c r="L29" s="28">
        <v>0</v>
      </c>
      <c r="M29" s="7">
        <f>SUM(I29:L29)</f>
        <v>31300</v>
      </c>
      <c r="N29" s="7">
        <f>H29-M29</f>
        <v>111500</v>
      </c>
      <c r="O29" s="7">
        <v>0</v>
      </c>
      <c r="P29" s="7">
        <f>N29*0.5</f>
        <v>55750</v>
      </c>
    </row>
    <row r="30" ht="25" customHeight="1" spans="1:16">
      <c r="A30" s="6" t="s">
        <v>45</v>
      </c>
      <c r="B30" s="6"/>
      <c r="C30" s="6"/>
      <c r="D30" s="6"/>
      <c r="E30" s="6"/>
      <c r="F30" s="6"/>
      <c r="G30" s="6">
        <f>SUM(G28:G29)</f>
        <v>2</v>
      </c>
      <c r="H30" s="6">
        <f t="shared" ref="H30:P30" si="11">SUM(H28:H29)</f>
        <v>159600</v>
      </c>
      <c r="I30" s="6">
        <f t="shared" si="11"/>
        <v>34900</v>
      </c>
      <c r="J30" s="6">
        <f t="shared" si="11"/>
        <v>0</v>
      </c>
      <c r="K30" s="6">
        <f t="shared" si="11"/>
        <v>0</v>
      </c>
      <c r="L30" s="6">
        <f t="shared" si="11"/>
        <v>0</v>
      </c>
      <c r="M30" s="6">
        <f t="shared" si="11"/>
        <v>34900</v>
      </c>
      <c r="N30" s="6">
        <f t="shared" si="11"/>
        <v>124700</v>
      </c>
      <c r="O30" s="6">
        <f t="shared" si="11"/>
        <v>0</v>
      </c>
      <c r="P30" s="6">
        <f t="shared" si="11"/>
        <v>62350</v>
      </c>
    </row>
    <row r="31" customFormat="1" ht="51" customHeight="1" spans="1:16">
      <c r="A31" s="7">
        <v>22</v>
      </c>
      <c r="B31" s="7" t="s">
        <v>18</v>
      </c>
      <c r="C31" s="7" t="s">
        <v>19</v>
      </c>
      <c r="D31" s="23" t="s">
        <v>46</v>
      </c>
      <c r="E31" s="24" t="s">
        <v>82</v>
      </c>
      <c r="F31" s="7" t="s">
        <v>71</v>
      </c>
      <c r="G31" s="7">
        <v>1</v>
      </c>
      <c r="H31" s="7">
        <v>98500</v>
      </c>
      <c r="I31" s="7">
        <v>15300</v>
      </c>
      <c r="J31" s="7">
        <v>0</v>
      </c>
      <c r="K31" s="7">
        <v>0</v>
      </c>
      <c r="L31" s="7">
        <v>0</v>
      </c>
      <c r="M31" s="7">
        <f>SUM(I31:L31)</f>
        <v>15300</v>
      </c>
      <c r="N31" s="7">
        <f>H31-M31</f>
        <v>83200</v>
      </c>
      <c r="O31" s="7">
        <v>0</v>
      </c>
      <c r="P31" s="7">
        <f>N31*0.5</f>
        <v>41600</v>
      </c>
    </row>
    <row r="32" customFormat="1" ht="25" customHeight="1" spans="1:16">
      <c r="A32" s="17" t="s">
        <v>45</v>
      </c>
      <c r="B32" s="18"/>
      <c r="C32" s="18"/>
      <c r="D32" s="18"/>
      <c r="E32" s="18"/>
      <c r="F32" s="19"/>
      <c r="G32" s="6">
        <f>SUM(G31:G31)</f>
        <v>1</v>
      </c>
      <c r="H32" s="6">
        <f t="shared" ref="H32:P32" si="12">SUM(H31:H31)</f>
        <v>98500</v>
      </c>
      <c r="I32" s="6">
        <f t="shared" si="12"/>
        <v>15300</v>
      </c>
      <c r="J32" s="6">
        <f t="shared" si="12"/>
        <v>0</v>
      </c>
      <c r="K32" s="6">
        <f t="shared" si="12"/>
        <v>0</v>
      </c>
      <c r="L32" s="6">
        <f t="shared" si="12"/>
        <v>0</v>
      </c>
      <c r="M32" s="6">
        <f t="shared" si="12"/>
        <v>15300</v>
      </c>
      <c r="N32" s="6">
        <f t="shared" si="12"/>
        <v>83200</v>
      </c>
      <c r="O32" s="6">
        <f t="shared" si="12"/>
        <v>0</v>
      </c>
      <c r="P32" s="6">
        <f t="shared" si="12"/>
        <v>41600</v>
      </c>
    </row>
    <row r="33" s="1" customFormat="1" ht="25" customHeight="1" spans="1:16">
      <c r="A33" s="7">
        <v>23</v>
      </c>
      <c r="B33" s="7" t="s">
        <v>20</v>
      </c>
      <c r="C33" s="7" t="s">
        <v>21</v>
      </c>
      <c r="D33" s="25" t="s">
        <v>56</v>
      </c>
      <c r="E33" s="26" t="s">
        <v>57</v>
      </c>
      <c r="F33" s="26" t="s">
        <v>58</v>
      </c>
      <c r="G33" s="9">
        <v>3</v>
      </c>
      <c r="H33" s="10">
        <v>69000</v>
      </c>
      <c r="I33" s="10">
        <v>6000</v>
      </c>
      <c r="J33" s="10">
        <v>0</v>
      </c>
      <c r="K33" s="22">
        <v>0</v>
      </c>
      <c r="L33" s="10">
        <v>0</v>
      </c>
      <c r="M33" s="22">
        <f>SUM(I33:L33)</f>
        <v>6000</v>
      </c>
      <c r="N33" s="7">
        <f>H33-M33</f>
        <v>63000</v>
      </c>
      <c r="O33" s="7">
        <v>0</v>
      </c>
      <c r="P33" s="7">
        <f>N33*0.5</f>
        <v>31500</v>
      </c>
    </row>
    <row r="34" ht="25" customHeight="1" spans="1:16">
      <c r="A34" s="7">
        <v>24</v>
      </c>
      <c r="B34" s="7"/>
      <c r="C34" s="7"/>
      <c r="D34" s="25" t="s">
        <v>42</v>
      </c>
      <c r="E34" s="25" t="s">
        <v>43</v>
      </c>
      <c r="F34" s="25" t="s">
        <v>78</v>
      </c>
      <c r="G34" s="9">
        <v>2</v>
      </c>
      <c r="H34" s="10">
        <v>16300</v>
      </c>
      <c r="I34" s="10">
        <v>3600</v>
      </c>
      <c r="J34" s="10">
        <v>0</v>
      </c>
      <c r="K34" s="22">
        <v>0</v>
      </c>
      <c r="L34" s="10">
        <v>0</v>
      </c>
      <c r="M34" s="22">
        <f>SUM(I34:L34)</f>
        <v>3600</v>
      </c>
      <c r="N34" s="7">
        <f>H34-M34</f>
        <v>12700</v>
      </c>
      <c r="O34" s="7">
        <v>0</v>
      </c>
      <c r="P34" s="7">
        <f>N34*0.5</f>
        <v>6350</v>
      </c>
    </row>
    <row r="35" ht="25" customHeight="1" spans="1:16">
      <c r="A35" s="6" t="s">
        <v>45</v>
      </c>
      <c r="B35" s="6"/>
      <c r="C35" s="6"/>
      <c r="D35" s="6"/>
      <c r="E35" s="6"/>
      <c r="F35" s="6"/>
      <c r="G35" s="6">
        <f>SUM(G33:G34)</f>
        <v>5</v>
      </c>
      <c r="H35" s="6">
        <f t="shared" ref="H35:P35" si="13">SUM(H33:H34)</f>
        <v>85300</v>
      </c>
      <c r="I35" s="6">
        <f t="shared" si="13"/>
        <v>9600</v>
      </c>
      <c r="J35" s="6">
        <f t="shared" si="13"/>
        <v>0</v>
      </c>
      <c r="K35" s="6">
        <f t="shared" si="13"/>
        <v>0</v>
      </c>
      <c r="L35" s="6">
        <f t="shared" si="13"/>
        <v>0</v>
      </c>
      <c r="M35" s="6">
        <f t="shared" si="13"/>
        <v>9600</v>
      </c>
      <c r="N35" s="6">
        <f t="shared" si="13"/>
        <v>75700</v>
      </c>
      <c r="O35" s="6">
        <f t="shared" si="13"/>
        <v>0</v>
      </c>
      <c r="P35" s="6">
        <f t="shared" si="13"/>
        <v>37850</v>
      </c>
    </row>
    <row r="36" ht="25" customHeight="1" spans="1:16">
      <c r="A36" s="6" t="s">
        <v>83</v>
      </c>
      <c r="B36" s="6"/>
      <c r="C36" s="6"/>
      <c r="D36" s="6"/>
      <c r="E36" s="6"/>
      <c r="F36" s="6"/>
      <c r="G36" s="6">
        <f>G35+G32+G30+G27+G24+G17+G9+G6</f>
        <v>27</v>
      </c>
      <c r="H36" s="6">
        <f t="shared" ref="H36:P36" si="14">H35+H32+H30+H27+H24+H17+H9+H6</f>
        <v>1263200</v>
      </c>
      <c r="I36" s="6">
        <f t="shared" si="14"/>
        <v>188500</v>
      </c>
      <c r="J36" s="6">
        <f t="shared" si="14"/>
        <v>0</v>
      </c>
      <c r="K36" s="6">
        <f t="shared" si="14"/>
        <v>0</v>
      </c>
      <c r="L36" s="6">
        <f t="shared" si="14"/>
        <v>0</v>
      </c>
      <c r="M36" s="6">
        <f t="shared" si="14"/>
        <v>188500</v>
      </c>
      <c r="N36" s="6">
        <f t="shared" si="14"/>
        <v>1074700</v>
      </c>
      <c r="O36" s="6">
        <f t="shared" si="14"/>
        <v>14050</v>
      </c>
      <c r="P36" s="6">
        <f t="shared" si="14"/>
        <v>509250</v>
      </c>
    </row>
  </sheetData>
  <mergeCells count="25">
    <mergeCell ref="A1:P1"/>
    <mergeCell ref="A2:P2"/>
    <mergeCell ref="A6:F6"/>
    <mergeCell ref="A9:F9"/>
    <mergeCell ref="A17:F17"/>
    <mergeCell ref="A24:F24"/>
    <mergeCell ref="A27:F27"/>
    <mergeCell ref="A30:F30"/>
    <mergeCell ref="A32:F32"/>
    <mergeCell ref="A35:F35"/>
    <mergeCell ref="A36:F36"/>
    <mergeCell ref="B4:B5"/>
    <mergeCell ref="B7:B8"/>
    <mergeCell ref="B10:B16"/>
    <mergeCell ref="B18:B23"/>
    <mergeCell ref="B25:B26"/>
    <mergeCell ref="B28:B29"/>
    <mergeCell ref="B33:B34"/>
    <mergeCell ref="C4:C5"/>
    <mergeCell ref="C7:C8"/>
    <mergeCell ref="C10:C16"/>
    <mergeCell ref="C18:C23"/>
    <mergeCell ref="C25:C26"/>
    <mergeCell ref="C28:C29"/>
    <mergeCell ref="C33:C34"/>
  </mergeCells>
  <pageMargins left="0.354166666666667" right="0.314583333333333" top="0.354166666666667" bottom="0.236111111111111" header="0.298611111111111" footer="0.298611111111111"/>
  <pageSetup paperSize="9" orientation="landscape" horizontalDpi="600"/>
  <headerFooter/>
  <ignoredErrors>
    <ignoredError sqref="G17 M4:M5 M28:M29 M25:M26 M18:M23 M33:M34 M10:M16 M31 M7:M8" formulaRange="1"/>
    <ignoredError sqref="M6:N6 P27 M27:N27 P24 M24:N24 P17 M17:N17 M30:N30 P30 M32:N32 P32 M9:N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Dell200</dc:creator>
  <cp:lastModifiedBy>豐寳華</cp:lastModifiedBy>
  <dcterms:created xsi:type="dcterms:W3CDTF">2021-08-23T01:27:00Z</dcterms:created>
  <dcterms:modified xsi:type="dcterms:W3CDTF">2022-05-25T09:04:32Z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BF2188B959CA48C2BD58F44DC5D93C93</vt:lpwstr>
  </property>
  <property fmtid="{D5CDD505-2E9C-101B-9397-08002B2CF9AE}" pid="3" name="KSOProductBuildVer">
    <vt:lpwstr>2052-11.1.0.11744</vt:lpwstr>
  </property>
</Properties>
</file>